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 (2)" sheetId="1" r:id="rId1"/>
    <sheet name="附件2 (2)" sheetId="2" r:id="rId2"/>
  </sheets>
  <externalReferences>
    <externalReference r:id="rId5"/>
    <externalReference r:id="rId6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IFERROR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Area" localSheetId="0">'附件1 (2)'!$A$1:$I$66</definedName>
    <definedName name="_xlnm.Print_Titles" localSheetId="0">'附件1 (2)'!$1:$5</definedName>
    <definedName name="_xlnm.Print_Titles" localSheetId="1">'附件2 (2)'!$1:$5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<sst xmlns="http://schemas.openxmlformats.org/spreadsheetml/2006/main" count="157" uniqueCount="136">
  <si>
    <t>附表1</t>
  </si>
  <si>
    <t>2018年市级一般公共预算调整方案（草案）</t>
  </si>
  <si>
    <t xml:space="preserve">   单位：万元</t>
  </si>
  <si>
    <t>收　　　　入</t>
  </si>
  <si>
    <t>支　　　　出</t>
  </si>
  <si>
    <t>项          目</t>
  </si>
  <si>
    <t>年初预算数</t>
  </si>
  <si>
    <t>调整数</t>
  </si>
  <si>
    <t>调整预算数</t>
  </si>
  <si>
    <t>科目代码</t>
  </si>
  <si>
    <t>一、市本级收入</t>
  </si>
  <si>
    <t>一、本年支出</t>
  </si>
  <si>
    <t>（一）税收收入</t>
  </si>
  <si>
    <t>一般公共服务支出</t>
  </si>
  <si>
    <t>增值税</t>
  </si>
  <si>
    <t xml:space="preserve">  其中：政府办公厅（室）及相关机构事务</t>
  </si>
  <si>
    <t>企业所得税</t>
  </si>
  <si>
    <t xml:space="preserve">    其中：其他政府办公厅（室）及相关机构事务</t>
  </si>
  <si>
    <t>个人所得税</t>
  </si>
  <si>
    <t>国防支出</t>
  </si>
  <si>
    <t>资源税</t>
  </si>
  <si>
    <t>公共安全支出</t>
  </si>
  <si>
    <t>城市维护建设税</t>
  </si>
  <si>
    <t xml:space="preserve">  其中：监狱</t>
  </si>
  <si>
    <t>房产税</t>
  </si>
  <si>
    <t xml:space="preserve">    其中：狱政设施建设</t>
  </si>
  <si>
    <t>印花税</t>
  </si>
  <si>
    <t>教育支出</t>
  </si>
  <si>
    <t>城镇土地使用税</t>
  </si>
  <si>
    <t xml:space="preserve">  其中：普通教育</t>
  </si>
  <si>
    <t>土地增值税</t>
  </si>
  <si>
    <t xml:space="preserve">    其中：小学教育</t>
  </si>
  <si>
    <t>车船税</t>
  </si>
  <si>
    <t xml:space="preserve">          初中教育</t>
  </si>
  <si>
    <t>耕地占用税</t>
  </si>
  <si>
    <t xml:space="preserve">  其中：职业教育</t>
  </si>
  <si>
    <t>契税</t>
  </si>
  <si>
    <t xml:space="preserve">    其中：高等职业教育</t>
  </si>
  <si>
    <t>环境保护税</t>
  </si>
  <si>
    <t>科学技术支出</t>
  </si>
  <si>
    <t>（二）非税收入</t>
  </si>
  <si>
    <t>文化体育与传媒支出</t>
  </si>
  <si>
    <t>专项收入</t>
  </si>
  <si>
    <t xml:space="preserve">  其中：文化</t>
  </si>
  <si>
    <t>行政事业性收费收入</t>
  </si>
  <si>
    <t xml:space="preserve">    其中：图书馆</t>
  </si>
  <si>
    <t>罚没收入</t>
  </si>
  <si>
    <t xml:space="preserve">  其中：文物</t>
  </si>
  <si>
    <t>国有资本经营收入</t>
  </si>
  <si>
    <t xml:space="preserve">    其中：博物馆</t>
  </si>
  <si>
    <t>国有资源（资产）有偿使用收入</t>
  </si>
  <si>
    <t>社会保障和就业支出</t>
  </si>
  <si>
    <t>捐赠收入</t>
  </si>
  <si>
    <t>医疗卫生与计划生育支出</t>
  </si>
  <si>
    <t>政府住房基金收入</t>
  </si>
  <si>
    <t xml:space="preserve">  其中：公立医院</t>
  </si>
  <si>
    <t>其他收入</t>
  </si>
  <si>
    <t xml:space="preserve">    其中：综合医院</t>
  </si>
  <si>
    <t>节能环保支出</t>
  </si>
  <si>
    <t xml:space="preserve">  其中：能源节约利用</t>
  </si>
  <si>
    <t xml:space="preserve">    其中：能源节约利用</t>
  </si>
  <si>
    <t>城乡社区支出</t>
  </si>
  <si>
    <t xml:space="preserve">    其中：城乡社区公共设施</t>
  </si>
  <si>
    <t xml:space="preserve">      其中：其他城乡社区公共设施支出</t>
  </si>
  <si>
    <t xml:space="preserve">    其中：其他城乡社区支出</t>
  </si>
  <si>
    <t xml:space="preserve">      其中：其他城乡社区支出</t>
  </si>
  <si>
    <t>农林水支出</t>
  </si>
  <si>
    <t xml:space="preserve">    其中：林业</t>
  </si>
  <si>
    <t xml:space="preserve">      其中：其他林业支出</t>
  </si>
  <si>
    <t xml:space="preserve">    其中：水利</t>
  </si>
  <si>
    <t xml:space="preserve">      其中：水利工程建设</t>
  </si>
  <si>
    <t xml:space="preserve">            水利前期工作</t>
  </si>
  <si>
    <t>交通运输支出</t>
  </si>
  <si>
    <t xml:space="preserve">  其中：其他交通运输支出</t>
  </si>
  <si>
    <t xml:space="preserve">    其中：其他交通运输支出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</si>
  <si>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</si>
  <si>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</si>
  <si>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</si>
  <si>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</si>
  <si>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</si>
  <si>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</si>
  <si>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</si>
  <si>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</si>
  <si>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</si>
  <si>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一般公共预算收入合计</t>
  </si>
  <si>
    <t>一般公共预算支出合计</t>
  </si>
  <si>
    <t>二、上级补助收入</t>
  </si>
  <si>
    <t>二、上级专项转移支付市级使用</t>
  </si>
  <si>
    <t>返还性收入</t>
  </si>
  <si>
    <t>三、上年结转支出</t>
  </si>
  <si>
    <t>一般性转移支付收入</t>
  </si>
  <si>
    <t>四、补助县区支出</t>
  </si>
  <si>
    <t>专项转移支付收入</t>
  </si>
  <si>
    <t>返还性支出</t>
  </si>
  <si>
    <t>三、省直管县上解市收入</t>
  </si>
  <si>
    <t>一般性转移支付支出</t>
  </si>
  <si>
    <t>四、县区上解收入</t>
  </si>
  <si>
    <t>专项转移支付支出</t>
  </si>
  <si>
    <t>五、上年结转</t>
  </si>
  <si>
    <t>五、市补助省直管县支出</t>
  </si>
  <si>
    <t>六、动用预算稳定调节基金</t>
  </si>
  <si>
    <t>六、上解上级支出</t>
  </si>
  <si>
    <t>七、债务转贷收入</t>
  </si>
  <si>
    <t>七、债务转贷支出</t>
  </si>
  <si>
    <t>一般公共预算收入总计</t>
  </si>
  <si>
    <t>一般公共预算支出总计</t>
  </si>
  <si>
    <t>附表2</t>
  </si>
  <si>
    <t>2018年市级政府性基金预算调整方案（草案）</t>
  </si>
  <si>
    <t>一、本年收入</t>
  </si>
  <si>
    <t>国有土地使用权出让收入</t>
  </si>
  <si>
    <t>国有土地收益基金收入</t>
  </si>
  <si>
    <t xml:space="preserve">  国有土地使用权出让收入安排的支出</t>
  </si>
  <si>
    <t>农业土地开发资金收入</t>
  </si>
  <si>
    <t xml:space="preserve">    其中：城市建设支出</t>
  </si>
  <si>
    <t>车辆通行费</t>
  </si>
  <si>
    <t>国有土地土地收益基金安排的支出</t>
  </si>
  <si>
    <t>城市基础设施配套费收入</t>
  </si>
  <si>
    <t>农业土地开发资金安排的支出</t>
  </si>
  <si>
    <t>污水处理费收入</t>
  </si>
  <si>
    <t>城市基础设施配套费安排的支出</t>
  </si>
  <si>
    <t>污水处理费安排的支出</t>
  </si>
  <si>
    <t xml:space="preserve">  车辆通行费安排的支出</t>
  </si>
  <si>
    <t xml:space="preserve">    其中：其他车辆通行费安排的支出</t>
  </si>
  <si>
    <t xml:space="preserve">  其他政府性基金及对应专项债务收入安排的支出</t>
  </si>
  <si>
    <t xml:space="preserve">  地方政府专项债务付息支出</t>
  </si>
  <si>
    <t>政府性基金预算收入合计</t>
  </si>
  <si>
    <t>政府性基金预算支出合计</t>
  </si>
  <si>
    <t>二、补助县区支出</t>
  </si>
  <si>
    <t>三、上年超收</t>
  </si>
  <si>
    <t>三、上级专项转移支付市级使用</t>
  </si>
  <si>
    <t>四、调入资金</t>
  </si>
  <si>
    <t>四、上年结转安排的支出</t>
  </si>
  <si>
    <t>五、债务转贷收入</t>
  </si>
  <si>
    <t>五、债务转贷支出</t>
  </si>
  <si>
    <t>政府性基金预算收入总计</t>
  </si>
  <si>
    <t>政府性基金预算支出总计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</si>
</sst>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_);[Red]\(0\)"/>
    <numFmt numFmtId="179" formatCode="0.00_);[Red]\(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7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43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28" fillId="15" borderId="0" applyNumberFormat="0" applyBorder="0" applyAlignment="0" applyProtection="0"/>
    <xf numFmtId="0" fontId="20" fillId="0" borderId="5" applyNumberFormat="0" applyFill="0" applyAlignment="0" applyProtection="0"/>
    <xf numFmtId="0" fontId="28" fillId="16" borderId="0" applyNumberFormat="0" applyBorder="0" applyAlignment="0" applyProtection="0"/>
    <xf numFmtId="0" fontId="23" fillId="17" borderId="6" applyNumberFormat="0" applyAlignment="0" applyProtection="0"/>
    <xf numFmtId="0" fontId="9" fillId="17" borderId="1" applyNumberFormat="0" applyAlignment="0" applyProtection="0"/>
    <xf numFmtId="0" fontId="14" fillId="18" borderId="7" applyNumberFormat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1" fillId="0" borderId="8" applyNumberFormat="0" applyFill="0" applyAlignment="0" applyProtection="0"/>
    <xf numFmtId="0" fontId="6" fillId="0" borderId="9" applyNumberFormat="0" applyFill="0" applyAlignment="0" applyProtection="0"/>
    <xf numFmtId="0" fontId="26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6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7" fillId="38" borderId="0" applyNumberFormat="0" applyBorder="0" applyAlignment="0" applyProtection="0"/>
    <xf numFmtId="0" fontId="0" fillId="21" borderId="0" applyNumberFormat="0" applyBorder="0" applyAlignment="0" applyProtection="0"/>
    <xf numFmtId="0" fontId="28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18" fillId="4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41" borderId="0" applyNumberFormat="0" applyBorder="0" applyAlignment="0" applyProtection="0"/>
    <xf numFmtId="0" fontId="0" fillId="4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18" fillId="43" borderId="0" applyNumberFormat="0" applyBorder="0" applyAlignment="0" applyProtection="0"/>
    <xf numFmtId="0" fontId="18" fillId="12" borderId="0" applyNumberFormat="0" applyBorder="0" applyAlignment="0" applyProtection="0"/>
    <xf numFmtId="0" fontId="18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4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86" applyFont="1" applyAlignment="1">
      <alignment vertical="center"/>
      <protection/>
    </xf>
    <xf numFmtId="176" fontId="1" fillId="0" borderId="0" xfId="86" applyNumberFormat="1" applyFont="1" applyAlignment="1">
      <alignment vertical="center"/>
      <protection/>
    </xf>
    <xf numFmtId="0" fontId="2" fillId="0" borderId="0" xfId="86" applyFont="1" applyAlignment="1">
      <alignment vertical="center"/>
      <protection/>
    </xf>
    <xf numFmtId="0" fontId="3" fillId="0" borderId="0" xfId="86" applyFont="1" applyAlignment="1">
      <alignment horizontal="center" vertical="center"/>
      <protection/>
    </xf>
    <xf numFmtId="176" fontId="4" fillId="0" borderId="10" xfId="86" applyNumberFormat="1" applyFont="1" applyBorder="1" applyAlignment="1">
      <alignment horizontal="right" vertical="center" wrapText="1"/>
      <protection/>
    </xf>
    <xf numFmtId="0" fontId="0" fillId="0" borderId="10" xfId="81" applyFont="1" applyBorder="1" applyAlignment="1">
      <alignment vertical="center" wrapText="1"/>
      <protection/>
    </xf>
    <xf numFmtId="0" fontId="2" fillId="0" borderId="11" xfId="86" applyFont="1" applyBorder="1" applyAlignment="1">
      <alignment horizontal="center" vertical="center"/>
      <protection/>
    </xf>
    <xf numFmtId="0" fontId="2" fillId="0" borderId="12" xfId="86" applyFont="1" applyBorder="1" applyAlignment="1">
      <alignment horizontal="center" vertical="center"/>
      <protection/>
    </xf>
    <xf numFmtId="0" fontId="2" fillId="0" borderId="13" xfId="86" applyFont="1" applyBorder="1" applyAlignment="1">
      <alignment horizontal="center" vertical="center"/>
      <protection/>
    </xf>
    <xf numFmtId="0" fontId="2" fillId="0" borderId="14" xfId="86" applyFont="1" applyBorder="1" applyAlignment="1">
      <alignment horizontal="center" vertical="center"/>
      <protection/>
    </xf>
    <xf numFmtId="176" fontId="0" fillId="0" borderId="14" xfId="86" applyNumberFormat="1" applyFont="1" applyFill="1" applyBorder="1" applyAlignment="1">
      <alignment horizontal="center" vertical="center" wrapText="1"/>
      <protection/>
    </xf>
    <xf numFmtId="176" fontId="2" fillId="0" borderId="14" xfId="86" applyNumberFormat="1" applyFont="1" applyFill="1" applyBorder="1" applyAlignment="1">
      <alignment horizontal="center" vertical="center" wrapText="1"/>
      <protection/>
    </xf>
    <xf numFmtId="176" fontId="0" fillId="0" borderId="14" xfId="86" applyNumberFormat="1" applyFont="1" applyFill="1" applyBorder="1" applyAlignment="1">
      <alignment horizontal="center" vertical="center"/>
      <protection/>
    </xf>
    <xf numFmtId="1" fontId="2" fillId="0" borderId="14" xfId="34" applyNumberFormat="1" applyFont="1" applyFill="1" applyBorder="1" applyAlignment="1">
      <alignment horizontal="center" vertical="center" wrapText="1"/>
      <protection/>
    </xf>
    <xf numFmtId="0" fontId="5" fillId="0" borderId="14" xfId="92" applyFont="1" applyBorder="1" applyAlignment="1">
      <alignment horizontal="left" vertical="center"/>
      <protection/>
    </xf>
    <xf numFmtId="176" fontId="6" fillId="0" borderId="14" xfId="86" applyNumberFormat="1" applyFont="1" applyBorder="1" applyAlignment="1">
      <alignment/>
      <protection/>
    </xf>
    <xf numFmtId="176" fontId="5" fillId="0" borderId="14" xfId="100" applyNumberFormat="1" applyFont="1" applyBorder="1" applyAlignment="1">
      <alignment vertical="center"/>
    </xf>
    <xf numFmtId="49" fontId="5" fillId="0" borderId="14" xfId="80" applyNumberFormat="1" applyFont="1" applyFill="1" applyBorder="1" applyAlignment="1" applyProtection="1">
      <alignment horizontal="left" vertical="center" wrapText="1"/>
      <protection/>
    </xf>
    <xf numFmtId="176" fontId="5" fillId="0" borderId="14" xfId="80" applyNumberFormat="1" applyFont="1" applyFill="1" applyBorder="1" applyAlignment="1">
      <alignment horizontal="right" vertical="center"/>
      <protection/>
    </xf>
    <xf numFmtId="49" fontId="2" fillId="0" borderId="14" xfId="92" applyNumberFormat="1" applyFont="1" applyFill="1" applyBorder="1" applyAlignment="1" applyProtection="1">
      <alignment horizontal="left" vertical="center" wrapText="1" indent="1"/>
      <protection/>
    </xf>
    <xf numFmtId="176" fontId="0" fillId="0" borderId="14" xfId="86" applyNumberFormat="1" applyFont="1" applyBorder="1" applyAlignment="1">
      <alignment/>
      <protection/>
    </xf>
    <xf numFmtId="176" fontId="2" fillId="0" borderId="14" xfId="100" applyNumberFormat="1" applyFont="1" applyBorder="1" applyAlignment="1">
      <alignment vertical="center"/>
    </xf>
    <xf numFmtId="49" fontId="2" fillId="0" borderId="14" xfId="80" applyNumberFormat="1" applyFont="1" applyFill="1" applyBorder="1" applyAlignment="1" applyProtection="1">
      <alignment horizontal="left" vertical="center" wrapText="1"/>
      <protection/>
    </xf>
    <xf numFmtId="176" fontId="2" fillId="0" borderId="14" xfId="80" applyNumberFormat="1" applyFont="1" applyFill="1" applyBorder="1" applyAlignment="1">
      <alignment horizontal="right" vertical="center"/>
      <protection/>
    </xf>
    <xf numFmtId="49" fontId="2" fillId="0" borderId="14" xfId="8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86" applyFont="1" applyBorder="1" applyAlignment="1">
      <alignment vertical="center"/>
      <protection/>
    </xf>
    <xf numFmtId="0" fontId="1" fillId="0" borderId="15" xfId="22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" fillId="0" borderId="14" xfId="22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14" xfId="86" applyFont="1" applyBorder="1" applyAlignment="1">
      <alignment horizontal="center" vertical="center"/>
      <protection/>
    </xf>
    <xf numFmtId="176" fontId="5" fillId="0" borderId="14" xfId="100" applyNumberFormat="1" applyFont="1" applyFill="1" applyBorder="1" applyAlignment="1" applyProtection="1">
      <alignment vertical="center"/>
      <protection/>
    </xf>
    <xf numFmtId="49" fontId="5" fillId="0" borderId="14" xfId="92" applyNumberFormat="1" applyFont="1" applyFill="1" applyBorder="1" applyAlignment="1" applyProtection="1">
      <alignment vertical="center" wrapText="1"/>
      <protection/>
    </xf>
    <xf numFmtId="3" fontId="5" fillId="0" borderId="14" xfId="72" applyNumberFormat="1" applyFont="1" applyFill="1" applyBorder="1" applyAlignment="1" applyProtection="1">
      <alignment horizontal="left" vertical="center"/>
      <protection/>
    </xf>
    <xf numFmtId="176" fontId="5" fillId="0" borderId="14" xfId="86" applyNumberFormat="1" applyFont="1" applyBorder="1" applyAlignment="1">
      <alignment vertical="center"/>
      <protection/>
    </xf>
    <xf numFmtId="0" fontId="5" fillId="0" borderId="14" xfId="86" applyFont="1" applyBorder="1" applyAlignment="1">
      <alignment horizontal="left" vertical="center"/>
      <protection/>
    </xf>
    <xf numFmtId="0" fontId="5" fillId="0" borderId="14" xfId="86" applyFont="1" applyBorder="1" applyAlignment="1">
      <alignment vertical="center"/>
      <protection/>
    </xf>
    <xf numFmtId="177" fontId="1" fillId="0" borderId="0" xfId="86" applyNumberFormat="1" applyFont="1" applyAlignment="1">
      <alignment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86" applyFont="1" applyFill="1" applyAlignment="1">
      <alignment vertical="center"/>
      <protection/>
    </xf>
    <xf numFmtId="176" fontId="2" fillId="0" borderId="0" xfId="86" applyNumberFormat="1" applyFont="1" applyFill="1" applyAlignment="1">
      <alignment vertical="center"/>
      <protection/>
    </xf>
    <xf numFmtId="0" fontId="2" fillId="0" borderId="0" xfId="86" applyFont="1" applyFill="1" applyAlignment="1">
      <alignment vertical="center"/>
      <protection/>
    </xf>
    <xf numFmtId="176" fontId="4" fillId="0" borderId="0" xfId="86" applyNumberFormat="1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76" fontId="4" fillId="0" borderId="10" xfId="86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0" fontId="5" fillId="0" borderId="14" xfId="99" applyFont="1" applyFill="1" applyBorder="1" applyAlignment="1">
      <alignment vertical="center"/>
      <protection/>
    </xf>
    <xf numFmtId="176" fontId="5" fillId="0" borderId="14" xfId="99" applyNumberFormat="1" applyFont="1" applyFill="1" applyBorder="1" applyAlignment="1">
      <alignment vertical="center"/>
      <protection/>
    </xf>
    <xf numFmtId="176" fontId="0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8" fontId="6" fillId="0" borderId="14" xfId="0" applyNumberFormat="1" applyFont="1" applyFill="1" applyBorder="1" applyAlignment="1">
      <alignment vertical="center"/>
    </xf>
    <xf numFmtId="0" fontId="2" fillId="0" borderId="14" xfId="99" applyFont="1" applyFill="1" applyBorder="1" applyAlignment="1">
      <alignment vertical="center"/>
      <protection/>
    </xf>
    <xf numFmtId="176" fontId="2" fillId="0" borderId="14" xfId="99" applyNumberFormat="1" applyFont="1" applyFill="1" applyBorder="1" applyAlignment="1">
      <alignment vertical="center"/>
      <protection/>
    </xf>
    <xf numFmtId="3" fontId="2" fillId="0" borderId="14" xfId="72" applyNumberFormat="1" applyFont="1" applyFill="1" applyBorder="1" applyAlignment="1" applyProtection="1">
      <alignment horizontal="left" vertical="center" indent="1"/>
      <protection/>
    </xf>
    <xf numFmtId="178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2" fillId="0" borderId="14" xfId="99" applyFont="1" applyFill="1" applyBorder="1" applyAlignment="1">
      <alignment horizontal="left" vertical="center"/>
      <protection/>
    </xf>
    <xf numFmtId="179" fontId="2" fillId="0" borderId="14" xfId="97" applyNumberFormat="1" applyFont="1" applyFill="1" applyBorder="1" applyAlignment="1" applyProtection="1">
      <alignment horizontal="left" vertical="center" wrapText="1"/>
      <protection/>
    </xf>
    <xf numFmtId="179" fontId="5" fillId="0" borderId="14" xfId="97" applyNumberFormat="1" applyFont="1" applyFill="1" applyBorder="1" applyAlignment="1">
      <alignment horizontal="center" vertical="center"/>
      <protection/>
    </xf>
    <xf numFmtId="176" fontId="5" fillId="0" borderId="14" xfId="100" applyNumberFormat="1" applyFont="1" applyFill="1" applyBorder="1" applyAlignment="1" applyProtection="1">
      <alignment horizontal="right" vertical="center"/>
      <protection/>
    </xf>
    <xf numFmtId="179" fontId="5" fillId="0" borderId="14" xfId="97" applyNumberFormat="1" applyFont="1" applyFill="1" applyBorder="1" applyAlignment="1">
      <alignment horizontal="center" vertical="center" wrapText="1"/>
      <protection/>
    </xf>
    <xf numFmtId="178" fontId="5" fillId="0" borderId="14" xfId="100" applyNumberFormat="1" applyFont="1" applyFill="1" applyBorder="1" applyAlignment="1" applyProtection="1">
      <alignment horizontal="right" vertical="center"/>
      <protection/>
    </xf>
    <xf numFmtId="176" fontId="5" fillId="0" borderId="14" xfId="99" applyNumberFormat="1" applyFont="1" applyBorder="1" applyAlignment="1">
      <alignment vertical="center"/>
      <protection/>
    </xf>
    <xf numFmtId="176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78" fontId="6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6" fontId="2" fillId="0" borderId="14" xfId="99" applyNumberFormat="1" applyFont="1" applyBorder="1" applyAlignment="1">
      <alignment vertical="center"/>
      <protection/>
    </xf>
    <xf numFmtId="178" fontId="0" fillId="0" borderId="14" xfId="0" applyNumberFormat="1" applyFont="1" applyFill="1" applyBorder="1" applyAlignment="1">
      <alignment vertical="center"/>
    </xf>
    <xf numFmtId="3" fontId="0" fillId="0" borderId="14" xfId="72" applyNumberFormat="1" applyFont="1" applyFill="1" applyBorder="1" applyAlignment="1" applyProtection="1">
      <alignment horizontal="left" vertical="center" inden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4" xfId="86" applyFont="1" applyFill="1" applyBorder="1" applyAlignment="1">
      <alignment horizontal="center" vertical="center"/>
      <protection/>
    </xf>
    <xf numFmtId="176" fontId="5" fillId="0" borderId="14" xfId="86" applyNumberFormat="1" applyFont="1" applyFill="1" applyBorder="1" applyAlignment="1">
      <alignment horizontal="right" vertical="center"/>
      <protection/>
    </xf>
    <xf numFmtId="0" fontId="5" fillId="0" borderId="14" xfId="86" applyFont="1" applyFill="1" applyBorder="1" applyAlignment="1">
      <alignment horizontal="center" vertical="center" wrapText="1"/>
      <protection/>
    </xf>
  </cellXfs>
  <cellStyles count="8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?鹎%U龡&amp;H齲_x0001_C铣_x0014__x0007__x0001__x0001_ 3 5 3" xfId="22"/>
    <cellStyle name="20% - 强调文字颜色 1 18 7 4 4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Book1" xfId="34"/>
    <cellStyle name="40% - 着色 3" xfId="35"/>
    <cellStyle name="标题" xfId="36"/>
    <cellStyle name="20% - 着色 5" xfId="37"/>
    <cellStyle name="着色 1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常规 10" xfId="71"/>
    <cellStyle name="常规_河南省2011年度财政总决算生成表20120425" xfId="72"/>
    <cellStyle name="40% - 强调文字颜色 6" xfId="73"/>
    <cellStyle name="20% - 着色 3" xfId="74"/>
    <cellStyle name="60% - 强调文字颜色 6" xfId="75"/>
    <cellStyle name="40% - 着色 1" xfId="76"/>
    <cellStyle name="20% - 着色 4" xfId="77"/>
    <cellStyle name="着色 2" xfId="78"/>
    <cellStyle name="20% - 着色 6" xfId="79"/>
    <cellStyle name="常规 13" xfId="80"/>
    <cellStyle name="常规_附件2,3" xfId="81"/>
    <cellStyle name="40% - 着色 2" xfId="82"/>
    <cellStyle name="40% - 着色 4" xfId="83"/>
    <cellStyle name="40% - 着色 5" xfId="84"/>
    <cellStyle name="40% - 着色 6" xfId="85"/>
    <cellStyle name="常规 28" xfId="86"/>
    <cellStyle name="60% - 着色 1" xfId="87"/>
    <cellStyle name="60% - 着色 3" xfId="88"/>
    <cellStyle name="60% - 着色 4" xfId="89"/>
    <cellStyle name="60% - 着色 5" xfId="90"/>
    <cellStyle name="60% - 着色 6" xfId="91"/>
    <cellStyle name="常规 11 5" xfId="92"/>
    <cellStyle name="常规 15" xfId="93"/>
    <cellStyle name="着色 4" xfId="94"/>
    <cellStyle name="常规 2" xfId="95"/>
    <cellStyle name="常规 23 2" xfId="96"/>
    <cellStyle name="常规_2014年公共财政支出预算表（到项级科目）" xfId="97"/>
    <cellStyle name="常规_20151211省级2016年预算表" xfId="98"/>
    <cellStyle name="常规_20170103省级2017年预算情况表" xfId="99"/>
    <cellStyle name="千位分隔 4" xfId="100"/>
    <cellStyle name="着色 3" xfId="101"/>
    <cellStyle name="着色 6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Zeros="0" tabSelected="1" view="pageBreakPreview" zoomScale="158" zoomScaleSheetLayoutView="158" workbookViewId="0" topLeftCell="B53">
      <selection activeCell="G64" sqref="G64"/>
    </sheetView>
  </sheetViews>
  <sheetFormatPr defaultColWidth="9.00390625" defaultRowHeight="13.5"/>
  <cols>
    <col min="1" max="1" width="31.875" style="0" customWidth="1"/>
    <col min="2" max="2" width="11.375" style="41" customWidth="1"/>
    <col min="3" max="3" width="8.875" style="41" customWidth="1"/>
    <col min="4" max="4" width="11.50390625" style="41" customWidth="1"/>
    <col min="5" max="5" width="45.625" style="0" customWidth="1"/>
    <col min="6" max="6" width="10.75390625" style="0" customWidth="1"/>
    <col min="7" max="7" width="8.75390625" style="0" customWidth="1"/>
    <col min="8" max="8" width="10.375" style="42" customWidth="1"/>
    <col min="9" max="9" width="1.00390625" style="42" hidden="1" customWidth="1"/>
  </cols>
  <sheetData>
    <row r="1" spans="1:8" ht="12.75" customHeight="1">
      <c r="A1" s="43" t="s">
        <v>0</v>
      </c>
      <c r="B1" s="44"/>
      <c r="C1" s="44"/>
      <c r="D1" s="44"/>
      <c r="E1" s="45"/>
      <c r="F1" s="44"/>
      <c r="G1" s="44"/>
      <c r="H1" s="46"/>
    </row>
    <row r="2" spans="1:8" ht="18.75">
      <c r="A2" s="47" t="s">
        <v>1</v>
      </c>
      <c r="B2" s="47"/>
      <c r="C2" s="47"/>
      <c r="D2" s="47"/>
      <c r="E2" s="47"/>
      <c r="F2" s="47"/>
      <c r="G2" s="47"/>
      <c r="H2" s="47"/>
    </row>
    <row r="3" spans="1:8" ht="12" customHeight="1">
      <c r="A3" s="45"/>
      <c r="B3" s="44"/>
      <c r="C3" s="44"/>
      <c r="D3" s="44"/>
      <c r="E3" s="45"/>
      <c r="F3" s="44"/>
      <c r="G3" s="48" t="s">
        <v>2</v>
      </c>
      <c r="H3" s="49"/>
    </row>
    <row r="4" spans="1:8" ht="12" customHeight="1">
      <c r="A4" s="8" t="s">
        <v>3</v>
      </c>
      <c r="B4" s="9"/>
      <c r="C4" s="9"/>
      <c r="D4" s="10"/>
      <c r="E4" s="8" t="s">
        <v>4</v>
      </c>
      <c r="F4" s="9"/>
      <c r="G4" s="9"/>
      <c r="H4" s="10"/>
    </row>
    <row r="5" spans="1:9" ht="16.5" customHeight="1">
      <c r="A5" s="11" t="s">
        <v>5</v>
      </c>
      <c r="B5" s="12" t="s">
        <v>6</v>
      </c>
      <c r="C5" s="13" t="s">
        <v>7</v>
      </c>
      <c r="D5" s="14" t="s">
        <v>8</v>
      </c>
      <c r="E5" s="15" t="s">
        <v>5</v>
      </c>
      <c r="F5" s="12" t="s">
        <v>6</v>
      </c>
      <c r="G5" s="13" t="s">
        <v>7</v>
      </c>
      <c r="H5" s="14" t="s">
        <v>8</v>
      </c>
      <c r="I5" s="42" t="s">
        <v>9</v>
      </c>
    </row>
    <row r="6" spans="1:9" s="40" customFormat="1" ht="13.5" customHeight="1">
      <c r="A6" s="50" t="s">
        <v>10</v>
      </c>
      <c r="B6" s="51">
        <f>B7+B21</f>
        <v>962000</v>
      </c>
      <c r="C6" s="52"/>
      <c r="D6" s="53">
        <f aca="true" t="shared" si="0" ref="D6:D29">B6+C6</f>
        <v>962000</v>
      </c>
      <c r="E6" s="54" t="s">
        <v>11</v>
      </c>
      <c r="F6" s="55">
        <f aca="true" t="shared" si="1" ref="F6:H6">F7+F10+F11+F14+F20+F21+F26+F27+F30+F33+F38+F44+F47+F48+F50+F49+F51+F52+F53+F54+F55</f>
        <v>1260000</v>
      </c>
      <c r="G6" s="55">
        <f t="shared" si="1"/>
        <v>139109</v>
      </c>
      <c r="H6" s="55">
        <f t="shared" si="1"/>
        <v>1399109</v>
      </c>
      <c r="I6" s="76"/>
    </row>
    <row r="7" spans="1:9" s="40" customFormat="1" ht="13.5" customHeight="1">
      <c r="A7" s="56" t="s">
        <v>12</v>
      </c>
      <c r="B7" s="57">
        <f>SUM(B8:B20)</f>
        <v>673000</v>
      </c>
      <c r="C7" s="52"/>
      <c r="D7" s="52">
        <f t="shared" si="0"/>
        <v>673000</v>
      </c>
      <c r="E7" s="58" t="s">
        <v>13</v>
      </c>
      <c r="F7" s="59">
        <v>81731</v>
      </c>
      <c r="G7" s="59">
        <v>1000</v>
      </c>
      <c r="H7" s="59">
        <f aca="true" t="shared" si="2" ref="H7:H56">F7+G7</f>
        <v>82731</v>
      </c>
      <c r="I7" s="76"/>
    </row>
    <row r="8" spans="1:9" s="40" customFormat="1" ht="13.5" customHeight="1">
      <c r="A8" s="58" t="s">
        <v>14</v>
      </c>
      <c r="B8" s="57">
        <v>290000</v>
      </c>
      <c r="C8" s="52"/>
      <c r="D8" s="52">
        <f t="shared" si="0"/>
        <v>290000</v>
      </c>
      <c r="E8" s="58" t="s">
        <v>15</v>
      </c>
      <c r="F8" s="59"/>
      <c r="G8" s="59">
        <v>1000</v>
      </c>
      <c r="H8" s="59">
        <f t="shared" si="2"/>
        <v>1000</v>
      </c>
      <c r="I8" s="76"/>
    </row>
    <row r="9" spans="1:9" s="40" customFormat="1" ht="13.5" customHeight="1">
      <c r="A9" s="58" t="s">
        <v>16</v>
      </c>
      <c r="B9" s="57">
        <v>133000</v>
      </c>
      <c r="C9" s="52"/>
      <c r="D9" s="52">
        <f t="shared" si="0"/>
        <v>133000</v>
      </c>
      <c r="E9" s="58" t="s">
        <v>17</v>
      </c>
      <c r="F9" s="59"/>
      <c r="G9" s="59">
        <v>1000</v>
      </c>
      <c r="H9" s="59">
        <f t="shared" si="2"/>
        <v>1000</v>
      </c>
      <c r="I9" s="76"/>
    </row>
    <row r="10" spans="1:9" s="40" customFormat="1" ht="13.5" customHeight="1">
      <c r="A10" s="58" t="s">
        <v>18</v>
      </c>
      <c r="B10" s="57">
        <v>37100</v>
      </c>
      <c r="C10" s="52"/>
      <c r="D10" s="52">
        <f t="shared" si="0"/>
        <v>37100</v>
      </c>
      <c r="E10" s="58" t="s">
        <v>19</v>
      </c>
      <c r="F10" s="59">
        <v>5879</v>
      </c>
      <c r="G10" s="59"/>
      <c r="H10" s="59">
        <f t="shared" si="2"/>
        <v>5879</v>
      </c>
      <c r="I10" s="76"/>
    </row>
    <row r="11" spans="1:9" s="40" customFormat="1" ht="13.5" customHeight="1">
      <c r="A11" s="58" t="s">
        <v>20</v>
      </c>
      <c r="B11" s="57">
        <v>7500</v>
      </c>
      <c r="C11" s="52"/>
      <c r="D11" s="52">
        <f t="shared" si="0"/>
        <v>7500</v>
      </c>
      <c r="E11" s="58" t="s">
        <v>21</v>
      </c>
      <c r="F11" s="59">
        <v>121876</v>
      </c>
      <c r="G11" s="59">
        <v>1000</v>
      </c>
      <c r="H11" s="59">
        <f t="shared" si="2"/>
        <v>122876</v>
      </c>
      <c r="I11" s="76"/>
    </row>
    <row r="12" spans="1:9" s="40" customFormat="1" ht="13.5" customHeight="1">
      <c r="A12" s="58" t="s">
        <v>22</v>
      </c>
      <c r="B12" s="57">
        <v>54000</v>
      </c>
      <c r="C12" s="52"/>
      <c r="D12" s="52">
        <f t="shared" si="0"/>
        <v>54000</v>
      </c>
      <c r="E12" s="58" t="s">
        <v>23</v>
      </c>
      <c r="F12" s="59"/>
      <c r="G12" s="59">
        <v>1000</v>
      </c>
      <c r="H12" s="59">
        <f t="shared" si="2"/>
        <v>1000</v>
      </c>
      <c r="I12" s="76">
        <v>2013699</v>
      </c>
    </row>
    <row r="13" spans="1:9" s="40" customFormat="1" ht="13.5" customHeight="1">
      <c r="A13" s="58" t="s">
        <v>24</v>
      </c>
      <c r="B13" s="57">
        <v>2550</v>
      </c>
      <c r="C13" s="52"/>
      <c r="D13" s="52">
        <f t="shared" si="0"/>
        <v>2550</v>
      </c>
      <c r="E13" s="58" t="s">
        <v>25</v>
      </c>
      <c r="F13" s="59"/>
      <c r="G13" s="59">
        <v>1000</v>
      </c>
      <c r="H13" s="59">
        <f t="shared" si="2"/>
        <v>1000</v>
      </c>
      <c r="I13" s="76"/>
    </row>
    <row r="14" spans="1:9" s="40" customFormat="1" ht="13.5" customHeight="1">
      <c r="A14" s="58" t="s">
        <v>26</v>
      </c>
      <c r="B14" s="57">
        <v>1800</v>
      </c>
      <c r="C14" s="52"/>
      <c r="D14" s="52">
        <f t="shared" si="0"/>
        <v>1800</v>
      </c>
      <c r="E14" s="58" t="s">
        <v>27</v>
      </c>
      <c r="F14" s="59">
        <v>162949</v>
      </c>
      <c r="G14" s="59">
        <f>G15+G18</f>
        <v>7000</v>
      </c>
      <c r="H14" s="59">
        <f t="shared" si="2"/>
        <v>169949</v>
      </c>
      <c r="I14" s="76"/>
    </row>
    <row r="15" spans="1:9" s="40" customFormat="1" ht="13.5" customHeight="1">
      <c r="A15" s="58" t="s">
        <v>28</v>
      </c>
      <c r="B15" s="57">
        <v>300</v>
      </c>
      <c r="C15" s="52"/>
      <c r="D15" s="52">
        <f t="shared" si="0"/>
        <v>300</v>
      </c>
      <c r="E15" s="58" t="s">
        <v>29</v>
      </c>
      <c r="F15" s="59"/>
      <c r="G15" s="59">
        <v>5000</v>
      </c>
      <c r="H15" s="59">
        <f t="shared" si="2"/>
        <v>5000</v>
      </c>
      <c r="I15" s="76"/>
    </row>
    <row r="16" spans="1:9" s="40" customFormat="1" ht="13.5" customHeight="1">
      <c r="A16" s="58" t="s">
        <v>30</v>
      </c>
      <c r="B16" s="57">
        <v>4000</v>
      </c>
      <c r="C16" s="52"/>
      <c r="D16" s="52">
        <f t="shared" si="0"/>
        <v>4000</v>
      </c>
      <c r="E16" s="58" t="s">
        <v>31</v>
      </c>
      <c r="F16" s="59"/>
      <c r="G16" s="59">
        <v>1000</v>
      </c>
      <c r="H16" s="59">
        <f t="shared" si="2"/>
        <v>1000</v>
      </c>
      <c r="I16" s="76"/>
    </row>
    <row r="17" spans="1:9" s="40" customFormat="1" ht="13.5" customHeight="1">
      <c r="A17" s="58" t="s">
        <v>32</v>
      </c>
      <c r="B17" s="57">
        <v>860</v>
      </c>
      <c r="C17" s="52"/>
      <c r="D17" s="52">
        <f t="shared" si="0"/>
        <v>860</v>
      </c>
      <c r="E17" s="58" t="s">
        <v>33</v>
      </c>
      <c r="F17" s="59"/>
      <c r="G17" s="59">
        <v>4000</v>
      </c>
      <c r="H17" s="59">
        <f t="shared" si="2"/>
        <v>4000</v>
      </c>
      <c r="I17" s="76"/>
    </row>
    <row r="18" spans="1:9" s="40" customFormat="1" ht="13.5" customHeight="1">
      <c r="A18" s="58" t="s">
        <v>34</v>
      </c>
      <c r="B18" s="57">
        <v>12000</v>
      </c>
      <c r="C18" s="52"/>
      <c r="D18" s="52">
        <f t="shared" si="0"/>
        <v>12000</v>
      </c>
      <c r="E18" s="58" t="s">
        <v>35</v>
      </c>
      <c r="F18" s="59"/>
      <c r="G18" s="59">
        <v>2000</v>
      </c>
      <c r="H18" s="59">
        <f t="shared" si="2"/>
        <v>2000</v>
      </c>
      <c r="I18" s="76"/>
    </row>
    <row r="19" spans="1:9" s="40" customFormat="1" ht="13.5" customHeight="1">
      <c r="A19" s="58" t="s">
        <v>36</v>
      </c>
      <c r="B19" s="57">
        <v>129000</v>
      </c>
      <c r="C19" s="52"/>
      <c r="D19" s="52">
        <f t="shared" si="0"/>
        <v>129000</v>
      </c>
      <c r="E19" s="58" t="s">
        <v>37</v>
      </c>
      <c r="F19" s="59"/>
      <c r="G19" s="59">
        <v>2000</v>
      </c>
      <c r="H19" s="59">
        <f t="shared" si="2"/>
        <v>2000</v>
      </c>
      <c r="I19" s="76"/>
    </row>
    <row r="20" spans="1:9" s="40" customFormat="1" ht="13.5" customHeight="1">
      <c r="A20" s="58" t="s">
        <v>38</v>
      </c>
      <c r="B20" s="57">
        <v>890</v>
      </c>
      <c r="C20" s="52"/>
      <c r="D20" s="52">
        <f t="shared" si="0"/>
        <v>890</v>
      </c>
      <c r="E20" s="58" t="s">
        <v>39</v>
      </c>
      <c r="F20" s="59">
        <v>36322</v>
      </c>
      <c r="G20" s="59"/>
      <c r="H20" s="59">
        <f t="shared" si="2"/>
        <v>36322</v>
      </c>
      <c r="I20" s="76"/>
    </row>
    <row r="21" spans="1:9" s="40" customFormat="1" ht="13.5" customHeight="1">
      <c r="A21" s="56" t="s">
        <v>40</v>
      </c>
      <c r="B21" s="57">
        <f>SUM(B22:B29)</f>
        <v>289000</v>
      </c>
      <c r="C21" s="52"/>
      <c r="D21" s="52">
        <f t="shared" si="0"/>
        <v>289000</v>
      </c>
      <c r="E21" s="58" t="s">
        <v>41</v>
      </c>
      <c r="F21" s="59">
        <v>64284</v>
      </c>
      <c r="G21" s="59">
        <f>G22+G24</f>
        <v>12000</v>
      </c>
      <c r="H21" s="59">
        <f t="shared" si="2"/>
        <v>76284</v>
      </c>
      <c r="I21" s="76"/>
    </row>
    <row r="22" spans="1:9" s="40" customFormat="1" ht="13.5" customHeight="1">
      <c r="A22" s="58" t="s">
        <v>42</v>
      </c>
      <c r="B22" s="57">
        <v>81000</v>
      </c>
      <c r="C22" s="52"/>
      <c r="D22" s="52">
        <f t="shared" si="0"/>
        <v>81000</v>
      </c>
      <c r="E22" s="58" t="s">
        <v>43</v>
      </c>
      <c r="F22" s="59"/>
      <c r="G22" s="59">
        <v>2000</v>
      </c>
      <c r="H22" s="59">
        <f t="shared" si="2"/>
        <v>2000</v>
      </c>
      <c r="I22" s="76"/>
    </row>
    <row r="23" spans="1:9" s="40" customFormat="1" ht="13.5" customHeight="1">
      <c r="A23" s="58" t="s">
        <v>44</v>
      </c>
      <c r="B23" s="57">
        <v>57000</v>
      </c>
      <c r="C23" s="52"/>
      <c r="D23" s="52">
        <f t="shared" si="0"/>
        <v>57000</v>
      </c>
      <c r="E23" s="58" t="s">
        <v>45</v>
      </c>
      <c r="F23" s="59"/>
      <c r="G23" s="59">
        <v>2000</v>
      </c>
      <c r="H23" s="59">
        <f t="shared" si="2"/>
        <v>2000</v>
      </c>
      <c r="I23" s="76"/>
    </row>
    <row r="24" spans="1:9" s="40" customFormat="1" ht="13.5" customHeight="1">
      <c r="A24" s="58" t="s">
        <v>46</v>
      </c>
      <c r="B24" s="57">
        <v>26000</v>
      </c>
      <c r="C24" s="52"/>
      <c r="D24" s="52">
        <f t="shared" si="0"/>
        <v>26000</v>
      </c>
      <c r="E24" s="58" t="s">
        <v>47</v>
      </c>
      <c r="F24" s="59"/>
      <c r="G24" s="59">
        <v>10000</v>
      </c>
      <c r="H24" s="59">
        <f t="shared" si="2"/>
        <v>10000</v>
      </c>
      <c r="I24" s="76">
        <v>2040202</v>
      </c>
    </row>
    <row r="25" spans="1:9" s="40" customFormat="1" ht="13.5" customHeight="1">
      <c r="A25" s="58" t="s">
        <v>48</v>
      </c>
      <c r="B25" s="57">
        <v>52000</v>
      </c>
      <c r="C25" s="52"/>
      <c r="D25" s="52">
        <f t="shared" si="0"/>
        <v>52000</v>
      </c>
      <c r="E25" s="58" t="s">
        <v>49</v>
      </c>
      <c r="F25" s="59"/>
      <c r="G25" s="59">
        <v>10000</v>
      </c>
      <c r="H25" s="59">
        <f t="shared" si="2"/>
        <v>10000</v>
      </c>
      <c r="I25" s="76">
        <v>2040299</v>
      </c>
    </row>
    <row r="26" spans="1:9" s="40" customFormat="1" ht="13.5" customHeight="1">
      <c r="A26" s="58" t="s">
        <v>50</v>
      </c>
      <c r="B26" s="60">
        <v>51000</v>
      </c>
      <c r="C26" s="60"/>
      <c r="D26" s="52">
        <f t="shared" si="0"/>
        <v>51000</v>
      </c>
      <c r="E26" s="58" t="s">
        <v>51</v>
      </c>
      <c r="F26" s="59">
        <v>117234</v>
      </c>
      <c r="G26" s="59"/>
      <c r="H26" s="59">
        <f t="shared" si="2"/>
        <v>117234</v>
      </c>
      <c r="I26" s="76"/>
    </row>
    <row r="27" spans="1:9" s="40" customFormat="1" ht="13.5" customHeight="1">
      <c r="A27" s="58" t="s">
        <v>52</v>
      </c>
      <c r="B27" s="60">
        <v>230</v>
      </c>
      <c r="C27" s="60"/>
      <c r="D27" s="52">
        <f t="shared" si="0"/>
        <v>230</v>
      </c>
      <c r="E27" s="58" t="s">
        <v>53</v>
      </c>
      <c r="F27" s="59">
        <v>76962</v>
      </c>
      <c r="G27" s="59">
        <v>3000</v>
      </c>
      <c r="H27" s="59">
        <f t="shared" si="2"/>
        <v>79962</v>
      </c>
      <c r="I27" s="76"/>
    </row>
    <row r="28" spans="1:9" s="40" customFormat="1" ht="13.5" customHeight="1">
      <c r="A28" s="58" t="s">
        <v>54</v>
      </c>
      <c r="B28" s="57">
        <v>9760</v>
      </c>
      <c r="C28" s="52"/>
      <c r="D28" s="52">
        <f t="shared" si="0"/>
        <v>9760</v>
      </c>
      <c r="E28" s="58" t="s">
        <v>55</v>
      </c>
      <c r="F28" s="59"/>
      <c r="G28" s="59">
        <v>3000</v>
      </c>
      <c r="H28" s="59">
        <f t="shared" si="2"/>
        <v>3000</v>
      </c>
      <c r="I28" s="76">
        <v>2050202</v>
      </c>
    </row>
    <row r="29" spans="1:9" s="40" customFormat="1" ht="13.5" customHeight="1">
      <c r="A29" s="58" t="s">
        <v>56</v>
      </c>
      <c r="B29" s="57">
        <v>12010</v>
      </c>
      <c r="C29" s="52"/>
      <c r="D29" s="52">
        <f t="shared" si="0"/>
        <v>12010</v>
      </c>
      <c r="E29" s="58" t="s">
        <v>57</v>
      </c>
      <c r="F29" s="59"/>
      <c r="G29" s="59">
        <v>3000</v>
      </c>
      <c r="H29" s="59">
        <f t="shared" si="2"/>
        <v>3000</v>
      </c>
      <c r="I29" s="76"/>
    </row>
    <row r="30" spans="1:9" s="40" customFormat="1" ht="13.5" customHeight="1">
      <c r="A30" s="61"/>
      <c r="B30" s="57"/>
      <c r="C30" s="52"/>
      <c r="D30" s="52"/>
      <c r="E30" s="58" t="s">
        <v>58</v>
      </c>
      <c r="F30" s="59">
        <v>14466</v>
      </c>
      <c r="G30" s="59">
        <v>700</v>
      </c>
      <c r="H30" s="59">
        <f t="shared" si="2"/>
        <v>15166</v>
      </c>
      <c r="I30" s="76"/>
    </row>
    <row r="31" spans="1:9" s="40" customFormat="1" ht="13.5" customHeight="1">
      <c r="A31" s="61"/>
      <c r="B31" s="57"/>
      <c r="C31" s="52"/>
      <c r="D31" s="52"/>
      <c r="E31" s="58" t="s">
        <v>59</v>
      </c>
      <c r="F31" s="59"/>
      <c r="G31" s="59">
        <v>700</v>
      </c>
      <c r="H31" s="59">
        <f t="shared" si="2"/>
        <v>700</v>
      </c>
      <c r="I31" s="76">
        <v>2060499</v>
      </c>
    </row>
    <row r="32" spans="1:9" s="40" customFormat="1" ht="13.5" customHeight="1">
      <c r="A32" s="61"/>
      <c r="B32" s="57"/>
      <c r="C32" s="52"/>
      <c r="D32" s="52"/>
      <c r="E32" s="58" t="s">
        <v>60</v>
      </c>
      <c r="F32" s="59"/>
      <c r="G32" s="59">
        <v>700</v>
      </c>
      <c r="H32" s="59">
        <f t="shared" si="2"/>
        <v>700</v>
      </c>
      <c r="I32" s="76"/>
    </row>
    <row r="33" spans="1:9" s="40" customFormat="1" ht="13.5" customHeight="1">
      <c r="A33" s="61"/>
      <c r="B33" s="57"/>
      <c r="C33" s="52"/>
      <c r="D33" s="52"/>
      <c r="E33" s="58" t="s">
        <v>61</v>
      </c>
      <c r="F33" s="59">
        <v>118146</v>
      </c>
      <c r="G33" s="59">
        <f>G34+G36</f>
        <v>70500</v>
      </c>
      <c r="H33" s="59">
        <f t="shared" si="2"/>
        <v>188646</v>
      </c>
      <c r="I33" s="76"/>
    </row>
    <row r="34" spans="1:9" s="40" customFormat="1" ht="13.5" customHeight="1">
      <c r="A34" s="61"/>
      <c r="B34" s="57"/>
      <c r="C34" s="52"/>
      <c r="D34" s="52"/>
      <c r="E34" s="62" t="s">
        <v>62</v>
      </c>
      <c r="F34" s="59"/>
      <c r="G34" s="59">
        <v>18200</v>
      </c>
      <c r="H34" s="59">
        <f t="shared" si="2"/>
        <v>18200</v>
      </c>
      <c r="I34" s="76">
        <v>2070199</v>
      </c>
    </row>
    <row r="35" spans="1:9" s="40" customFormat="1" ht="13.5" customHeight="1">
      <c r="A35" s="61"/>
      <c r="B35" s="57"/>
      <c r="C35" s="52"/>
      <c r="D35" s="52"/>
      <c r="E35" s="62" t="s">
        <v>63</v>
      </c>
      <c r="F35" s="59"/>
      <c r="G35" s="59">
        <v>18200</v>
      </c>
      <c r="H35" s="59">
        <f t="shared" si="2"/>
        <v>18200</v>
      </c>
      <c r="I35" s="76"/>
    </row>
    <row r="36" spans="1:9" s="40" customFormat="1" ht="13.5" customHeight="1">
      <c r="A36" s="61"/>
      <c r="B36" s="57"/>
      <c r="C36" s="52"/>
      <c r="D36" s="52"/>
      <c r="E36" s="62" t="s">
        <v>64</v>
      </c>
      <c r="F36" s="59"/>
      <c r="G36" s="59">
        <v>52300</v>
      </c>
      <c r="H36" s="59">
        <f t="shared" si="2"/>
        <v>52300</v>
      </c>
      <c r="I36" s="76"/>
    </row>
    <row r="37" spans="1:9" s="40" customFormat="1" ht="13.5" customHeight="1">
      <c r="A37" s="61"/>
      <c r="B37" s="57"/>
      <c r="C37" s="52"/>
      <c r="D37" s="52"/>
      <c r="E37" s="62" t="s">
        <v>65</v>
      </c>
      <c r="F37" s="59"/>
      <c r="G37" s="59">
        <v>52300</v>
      </c>
      <c r="H37" s="59">
        <f t="shared" si="2"/>
        <v>52300</v>
      </c>
      <c r="I37" s="76">
        <v>2080699</v>
      </c>
    </row>
    <row r="38" spans="1:9" s="40" customFormat="1" ht="13.5" customHeight="1">
      <c r="A38" s="61"/>
      <c r="B38" s="57"/>
      <c r="C38" s="52"/>
      <c r="D38" s="52"/>
      <c r="E38" s="58" t="s">
        <v>66</v>
      </c>
      <c r="F38" s="59">
        <v>100711</v>
      </c>
      <c r="G38" s="59">
        <f>G39+G41</f>
        <v>25909</v>
      </c>
      <c r="H38" s="59">
        <f t="shared" si="2"/>
        <v>126620</v>
      </c>
      <c r="I38" s="76"/>
    </row>
    <row r="39" spans="1:9" s="40" customFormat="1" ht="13.5" customHeight="1">
      <c r="A39" s="61"/>
      <c r="B39" s="57"/>
      <c r="C39" s="52"/>
      <c r="D39" s="52"/>
      <c r="E39" s="62" t="s">
        <v>67</v>
      </c>
      <c r="F39" s="59"/>
      <c r="G39" s="59">
        <v>5000</v>
      </c>
      <c r="H39" s="59">
        <f t="shared" si="2"/>
        <v>5000</v>
      </c>
      <c r="I39" s="76"/>
    </row>
    <row r="40" spans="1:9" s="40" customFormat="1" ht="13.5" customHeight="1">
      <c r="A40" s="61"/>
      <c r="B40" s="57"/>
      <c r="C40" s="52"/>
      <c r="D40" s="52"/>
      <c r="E40" s="62" t="s">
        <v>68</v>
      </c>
      <c r="F40" s="59"/>
      <c r="G40" s="59">
        <v>5000</v>
      </c>
      <c r="H40" s="59">
        <f t="shared" si="2"/>
        <v>5000</v>
      </c>
      <c r="I40" s="76">
        <v>2100499</v>
      </c>
    </row>
    <row r="41" spans="1:9" s="40" customFormat="1" ht="13.5" customHeight="1">
      <c r="A41" s="61"/>
      <c r="B41" s="57"/>
      <c r="C41" s="52"/>
      <c r="D41" s="52"/>
      <c r="E41" s="62" t="s">
        <v>69</v>
      </c>
      <c r="F41" s="59"/>
      <c r="G41" s="59">
        <f>G42+G43</f>
        <v>20909</v>
      </c>
      <c r="H41" s="59">
        <f t="shared" si="2"/>
        <v>20909</v>
      </c>
      <c r="I41" s="76"/>
    </row>
    <row r="42" spans="1:9" s="40" customFormat="1" ht="13.5" customHeight="1">
      <c r="A42" s="61"/>
      <c r="B42" s="57"/>
      <c r="C42" s="52"/>
      <c r="D42" s="52"/>
      <c r="E42" s="62" t="s">
        <v>70</v>
      </c>
      <c r="F42" s="59"/>
      <c r="G42" s="59">
        <v>13909</v>
      </c>
      <c r="H42" s="59">
        <f t="shared" si="2"/>
        <v>13909</v>
      </c>
      <c r="I42" s="76">
        <v>2101099</v>
      </c>
    </row>
    <row r="43" spans="1:9" s="40" customFormat="1" ht="13.5" customHeight="1">
      <c r="A43" s="61"/>
      <c r="B43" s="57"/>
      <c r="C43" s="52"/>
      <c r="D43" s="52"/>
      <c r="E43" s="62" t="s">
        <v>71</v>
      </c>
      <c r="F43" s="59"/>
      <c r="G43" s="59">
        <v>7000</v>
      </c>
      <c r="H43" s="59">
        <f t="shared" si="2"/>
        <v>7000</v>
      </c>
      <c r="I43" s="76"/>
    </row>
    <row r="44" spans="1:9" s="40" customFormat="1" ht="13.5" customHeight="1">
      <c r="A44" s="61"/>
      <c r="B44" s="57"/>
      <c r="C44" s="52"/>
      <c r="D44" s="52"/>
      <c r="E44" s="58" t="s">
        <v>72</v>
      </c>
      <c r="F44" s="59">
        <v>62577</v>
      </c>
      <c r="G44" s="59">
        <f>G45</f>
        <v>18000</v>
      </c>
      <c r="H44" s="59">
        <f t="shared" si="2"/>
        <v>80577</v>
      </c>
      <c r="I44" s="76"/>
    </row>
    <row r="45" spans="1:9" s="40" customFormat="1" ht="13.5" customHeight="1">
      <c r="A45" s="61"/>
      <c r="B45" s="57"/>
      <c r="C45" s="52"/>
      <c r="D45" s="52"/>
      <c r="E45" s="58" t="s">
        <v>73</v>
      </c>
      <c r="F45" s="59"/>
      <c r="G45" s="59">
        <v>18000</v>
      </c>
      <c r="H45" s="59">
        <f t="shared" si="2"/>
        <v>18000</v>
      </c>
      <c r="I45" s="76"/>
    </row>
    <row r="46" spans="1:9" s="40" customFormat="1" ht="13.5" customHeight="1">
      <c r="A46" s="61"/>
      <c r="B46" s="57"/>
      <c r="C46" s="52"/>
      <c r="D46" s="52"/>
      <c r="E46" s="58" t="s">
        <v>74</v>
      </c>
      <c r="F46" s="59"/>
      <c r="G46" s="59">
        <v>18000</v>
      </c>
      <c r="H46" s="59">
        <f t="shared" si="2"/>
        <v>18000</v>
      </c>
      <c r="I46" s="76"/>
    </row>
    <row r="47" spans="1:9" s="40" customFormat="1" ht="13.5" customHeight="1">
      <c r="A47" s="61"/>
      <c r="B47" s="57"/>
      <c r="C47" s="52"/>
      <c r="D47" s="52"/>
      <c r="E47" s="58" t="s">
        <v>75</v>
      </c>
      <c r="F47" s="59">
        <v>18576</v>
      </c>
      <c r="G47" s="59"/>
      <c r="H47" s="59">
        <f t="shared" si="2"/>
        <v>18576</v>
      </c>
      <c r="I47" s="76"/>
    </row>
    <row r="48" spans="1:9" s="40" customFormat="1" ht="13.5" customHeight="1">
      <c r="A48" s="61"/>
      <c r="B48" s="57"/>
      <c r="C48" s="52"/>
      <c r="D48" s="52"/>
      <c r="E48" s="58" t="s">
        <v>76</v>
      </c>
      <c r="F48" s="59">
        <v>7224</v>
      </c>
      <c r="G48" s="59"/>
      <c r="H48" s="59">
        <f t="shared" si="2"/>
        <v>7224</v>
      </c>
      <c r="I48" s="76"/>
    </row>
    <row r="49" spans="1:9" s="40" customFormat="1" ht="13.5" customHeight="1">
      <c r="A49" s="61"/>
      <c r="B49" s="57"/>
      <c r="C49" s="52"/>
      <c r="D49" s="52"/>
      <c r="E49" s="58" t="s">
        <v>77</v>
      </c>
      <c r="F49" s="59">
        <v>4107</v>
      </c>
      <c r="G49" s="59"/>
      <c r="H49" s="59">
        <f t="shared" si="2"/>
        <v>4107</v>
      </c>
      <c r="I49" s="76"/>
    </row>
    <row r="50" spans="1:9" s="40" customFormat="1" ht="13.5" customHeight="1">
      <c r="A50" s="61"/>
      <c r="B50" s="57"/>
      <c r="C50" s="52"/>
      <c r="D50" s="52"/>
      <c r="E50" s="58" t="s">
        <v>78</v>
      </c>
      <c r="F50" s="59">
        <v>1294</v>
      </c>
      <c r="G50" s="59"/>
      <c r="H50" s="59">
        <f t="shared" si="2"/>
        <v>1294</v>
      </c>
      <c r="I50" s="76"/>
    </row>
    <row r="51" spans="1:9" s="40" customFormat="1" ht="13.5" customHeight="1">
      <c r="A51" s="61"/>
      <c r="B51" s="57"/>
      <c r="C51" s="52"/>
      <c r="D51" s="52"/>
      <c r="E51" s="58" t="s">
        <v>79</v>
      </c>
      <c r="F51" s="59">
        <v>37187</v>
      </c>
      <c r="G51" s="59"/>
      <c r="H51" s="59">
        <f t="shared" si="2"/>
        <v>37187</v>
      </c>
      <c r="I51" s="76"/>
    </row>
    <row r="52" spans="1:9" s="40" customFormat="1" ht="13.5" customHeight="1">
      <c r="A52" s="61"/>
      <c r="B52" s="57"/>
      <c r="C52" s="52"/>
      <c r="D52" s="52"/>
      <c r="E52" s="58" t="s">
        <v>80</v>
      </c>
      <c r="F52" s="59">
        <v>4945</v>
      </c>
      <c r="G52" s="59"/>
      <c r="H52" s="59">
        <f t="shared" si="2"/>
        <v>4945</v>
      </c>
      <c r="I52" s="76"/>
    </row>
    <row r="53" spans="1:9" s="40" customFormat="1" ht="13.5" customHeight="1">
      <c r="A53" s="61"/>
      <c r="B53" s="57"/>
      <c r="C53" s="52"/>
      <c r="D53" s="52"/>
      <c r="E53" s="58" t="s">
        <v>81</v>
      </c>
      <c r="F53" s="59">
        <v>33000</v>
      </c>
      <c r="G53" s="59"/>
      <c r="H53" s="59">
        <f t="shared" si="2"/>
        <v>33000</v>
      </c>
      <c r="I53" s="77"/>
    </row>
    <row r="54" spans="1:9" s="40" customFormat="1" ht="13.5" customHeight="1">
      <c r="A54" s="61"/>
      <c r="B54" s="57"/>
      <c r="C54" s="52"/>
      <c r="D54" s="52"/>
      <c r="E54" s="58" t="s">
        <v>82</v>
      </c>
      <c r="F54" s="59">
        <v>166702</v>
      </c>
      <c r="G54" s="59"/>
      <c r="H54" s="59">
        <f t="shared" si="2"/>
        <v>166702</v>
      </c>
      <c r="I54" s="77"/>
    </row>
    <row r="55" spans="1:9" s="40" customFormat="1" ht="13.5" customHeight="1">
      <c r="A55" s="61"/>
      <c r="B55" s="57"/>
      <c r="C55" s="52"/>
      <c r="D55" s="52"/>
      <c r="E55" s="58" t="s">
        <v>83</v>
      </c>
      <c r="F55" s="59">
        <v>23828</v>
      </c>
      <c r="G55" s="59"/>
      <c r="H55" s="59">
        <f t="shared" si="2"/>
        <v>23828</v>
      </c>
      <c r="I55" s="77"/>
    </row>
    <row r="56" spans="1:9" s="40" customFormat="1" ht="13.5" customHeight="1">
      <c r="A56" s="63" t="s">
        <v>84</v>
      </c>
      <c r="B56" s="64">
        <f aca="true" t="shared" si="3" ref="B56:H56">B6</f>
        <v>962000</v>
      </c>
      <c r="C56" s="64">
        <f t="shared" si="3"/>
        <v>0</v>
      </c>
      <c r="D56" s="64">
        <f t="shared" si="3"/>
        <v>962000</v>
      </c>
      <c r="E56" s="65" t="s">
        <v>85</v>
      </c>
      <c r="F56" s="66">
        <f>F6</f>
        <v>1260000</v>
      </c>
      <c r="G56" s="66">
        <f t="shared" si="3"/>
        <v>139109</v>
      </c>
      <c r="H56" s="66">
        <f t="shared" si="3"/>
        <v>1399109</v>
      </c>
      <c r="I56" s="77"/>
    </row>
    <row r="57" spans="1:9" s="40" customFormat="1" ht="13.5" customHeight="1">
      <c r="A57" s="35" t="s">
        <v>86</v>
      </c>
      <c r="B57" s="67">
        <f>SUM(B58:B60)</f>
        <v>1541327</v>
      </c>
      <c r="C57" s="60"/>
      <c r="D57" s="68">
        <f aca="true" t="shared" si="4" ref="D57:D65">B57+C57</f>
        <v>1541327</v>
      </c>
      <c r="E57" s="69" t="s">
        <v>87</v>
      </c>
      <c r="F57" s="70">
        <v>65593</v>
      </c>
      <c r="G57" s="71"/>
      <c r="H57" s="72">
        <f aca="true" t="shared" si="5" ref="H57:H65">F57+G57</f>
        <v>65593</v>
      </c>
      <c r="I57" s="77"/>
    </row>
    <row r="58" spans="1:9" s="40" customFormat="1" ht="13.5" customHeight="1">
      <c r="A58" s="58" t="s">
        <v>88</v>
      </c>
      <c r="B58" s="73">
        <v>250916</v>
      </c>
      <c r="C58" s="60"/>
      <c r="D58" s="60">
        <f t="shared" si="4"/>
        <v>250916</v>
      </c>
      <c r="E58" s="69" t="s">
        <v>89</v>
      </c>
      <c r="F58" s="70">
        <v>45088</v>
      </c>
      <c r="G58" s="71"/>
      <c r="H58" s="72">
        <f t="shared" si="5"/>
        <v>45088</v>
      </c>
      <c r="I58" s="77"/>
    </row>
    <row r="59" spans="1:9" s="40" customFormat="1" ht="13.5" customHeight="1">
      <c r="A59" s="58" t="s">
        <v>90</v>
      </c>
      <c r="B59" s="57">
        <v>951239</v>
      </c>
      <c r="C59" s="60"/>
      <c r="D59" s="60">
        <f t="shared" si="4"/>
        <v>951239</v>
      </c>
      <c r="E59" s="69" t="s">
        <v>91</v>
      </c>
      <c r="F59" s="67">
        <f>SUM(F60:F62)</f>
        <v>1207448</v>
      </c>
      <c r="G59" s="71"/>
      <c r="H59" s="72">
        <f t="shared" si="5"/>
        <v>1207448</v>
      </c>
      <c r="I59" s="77"/>
    </row>
    <row r="60" spans="1:9" s="40" customFormat="1" ht="13.5" customHeight="1">
      <c r="A60" s="58" t="s">
        <v>92</v>
      </c>
      <c r="B60" s="73">
        <v>339172</v>
      </c>
      <c r="C60" s="60"/>
      <c r="D60" s="60">
        <f t="shared" si="4"/>
        <v>339172</v>
      </c>
      <c r="E60" s="58" t="s">
        <v>93</v>
      </c>
      <c r="F60" s="71">
        <v>100735</v>
      </c>
      <c r="G60" s="71"/>
      <c r="H60" s="74">
        <f t="shared" si="5"/>
        <v>100735</v>
      </c>
      <c r="I60" s="77"/>
    </row>
    <row r="61" spans="1:8" ht="13.5" customHeight="1">
      <c r="A61" s="35" t="s">
        <v>94</v>
      </c>
      <c r="B61" s="67">
        <v>3000</v>
      </c>
      <c r="C61" s="60"/>
      <c r="D61" s="68">
        <f t="shared" si="4"/>
        <v>3000</v>
      </c>
      <c r="E61" s="58" t="s">
        <v>95</v>
      </c>
      <c r="F61" s="71">
        <v>833134</v>
      </c>
      <c r="G61" s="71"/>
      <c r="H61" s="74">
        <f t="shared" si="5"/>
        <v>833134</v>
      </c>
    </row>
    <row r="62" spans="1:8" ht="13.5" customHeight="1">
      <c r="A62" s="35" t="s">
        <v>96</v>
      </c>
      <c r="B62" s="67">
        <v>323820</v>
      </c>
      <c r="C62" s="60"/>
      <c r="D62" s="68">
        <f t="shared" si="4"/>
        <v>323820</v>
      </c>
      <c r="E62" s="75" t="s">
        <v>97</v>
      </c>
      <c r="F62" s="71">
        <v>273579</v>
      </c>
      <c r="G62" s="71"/>
      <c r="H62" s="74">
        <f t="shared" si="5"/>
        <v>273579</v>
      </c>
    </row>
    <row r="63" spans="1:8" ht="13.5" customHeight="1">
      <c r="A63" s="35" t="s">
        <v>98</v>
      </c>
      <c r="B63" s="67">
        <v>45088</v>
      </c>
      <c r="C63" s="60"/>
      <c r="D63" s="68">
        <f t="shared" si="4"/>
        <v>45088</v>
      </c>
      <c r="E63" s="69" t="s">
        <v>99</v>
      </c>
      <c r="F63" s="70">
        <v>5500</v>
      </c>
      <c r="G63" s="71"/>
      <c r="H63" s="72">
        <f t="shared" si="5"/>
        <v>5500</v>
      </c>
    </row>
    <row r="64" spans="1:8" ht="13.5" customHeight="1">
      <c r="A64" s="35" t="s">
        <v>100</v>
      </c>
      <c r="B64" s="67">
        <v>134000</v>
      </c>
      <c r="C64" s="60"/>
      <c r="D64" s="68">
        <f t="shared" si="4"/>
        <v>134000</v>
      </c>
      <c r="E64" s="69" t="s">
        <v>101</v>
      </c>
      <c r="F64" s="70">
        <v>425606</v>
      </c>
      <c r="G64" s="71"/>
      <c r="H64" s="72">
        <f t="shared" si="5"/>
        <v>425606</v>
      </c>
    </row>
    <row r="65" spans="1:8" ht="13.5" customHeight="1">
      <c r="A65" s="35" t="s">
        <v>102</v>
      </c>
      <c r="B65" s="68">
        <v>0</v>
      </c>
      <c r="C65" s="68">
        <v>236323</v>
      </c>
      <c r="D65" s="68">
        <f t="shared" si="4"/>
        <v>236323</v>
      </c>
      <c r="E65" s="69" t="s">
        <v>103</v>
      </c>
      <c r="F65" s="70"/>
      <c r="G65" s="70">
        <v>97214</v>
      </c>
      <c r="H65" s="72">
        <f t="shared" si="5"/>
        <v>97214</v>
      </c>
    </row>
    <row r="66" spans="1:8" ht="13.5" customHeight="1">
      <c r="A66" s="78" t="s">
        <v>104</v>
      </c>
      <c r="B66" s="79">
        <f>B56+B57+B61+B62+B63+B64+B65</f>
        <v>3009235</v>
      </c>
      <c r="C66" s="79">
        <f>C56+C57+C61+C62+C63+C64+C65</f>
        <v>236323</v>
      </c>
      <c r="D66" s="79">
        <f>D56+D57+D61+D62+D63+D64+D65</f>
        <v>3245558</v>
      </c>
      <c r="E66" s="80" t="s">
        <v>105</v>
      </c>
      <c r="F66" s="79">
        <f>F56+F57+F58+F59+F63+F64+F65</f>
        <v>3009235</v>
      </c>
      <c r="G66" s="79">
        <f>G65+G56+G57+G58+G59+G63+G64</f>
        <v>236323</v>
      </c>
      <c r="H66" s="79">
        <f>H56+H57+H58+H59+H63+H64+H65</f>
        <v>3245558</v>
      </c>
    </row>
  </sheetData>
  <sheetProtection/>
  <mergeCells count="4">
    <mergeCell ref="A2:H2"/>
    <mergeCell ref="G3:H3"/>
    <mergeCell ref="A4:D4"/>
    <mergeCell ref="E4:H4"/>
  </mergeCells>
  <printOptions/>
  <pageMargins left="0.51" right="0.47" top="0.47" bottom="0.43" header="0.43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3"/>
  <sheetViews>
    <sheetView showZeros="0" workbookViewId="0" topLeftCell="A1">
      <selection activeCell="E30" sqref="E30"/>
    </sheetView>
  </sheetViews>
  <sheetFormatPr defaultColWidth="9.00390625" defaultRowHeight="13.5"/>
  <cols>
    <col min="1" max="1" width="25.75390625" style="2" customWidth="1"/>
    <col min="2" max="2" width="11.00390625" style="3" customWidth="1"/>
    <col min="3" max="3" width="9.25390625" style="3" customWidth="1"/>
    <col min="4" max="4" width="11.00390625" style="3" customWidth="1"/>
    <col min="5" max="5" width="43.50390625" style="2" customWidth="1"/>
    <col min="6" max="8" width="11.00390625" style="3" customWidth="1"/>
    <col min="9" max="9" width="12.75390625" style="2" bestFit="1" customWidth="1"/>
    <col min="10" max="248" width="9.00390625" style="2" customWidth="1"/>
  </cols>
  <sheetData>
    <row r="1" spans="1:8" ht="14.25">
      <c r="A1" s="4" t="s">
        <v>106</v>
      </c>
      <c r="B1" s="2"/>
      <c r="C1" s="2"/>
      <c r="D1" s="2"/>
      <c r="E1" s="3"/>
      <c r="F1" s="2"/>
      <c r="G1" s="2"/>
      <c r="H1" s="2"/>
    </row>
    <row r="2" spans="1:248" s="1" customFormat="1" ht="17.25" customHeight="1">
      <c r="A2" s="5" t="s">
        <v>107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s="1" customFormat="1" ht="15" customHeight="1">
      <c r="A3" s="2"/>
      <c r="B3" s="3"/>
      <c r="C3" s="3"/>
      <c r="D3" s="3"/>
      <c r="E3" s="2"/>
      <c r="F3" s="3"/>
      <c r="G3" s="6" t="s">
        <v>2</v>
      </c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s="1" customFormat="1" ht="15" customHeight="1">
      <c r="A4" s="8" t="s">
        <v>3</v>
      </c>
      <c r="B4" s="9"/>
      <c r="C4" s="9"/>
      <c r="D4" s="10"/>
      <c r="E4" s="8" t="s">
        <v>4</v>
      </c>
      <c r="F4" s="9"/>
      <c r="G4" s="9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s="1" customFormat="1" ht="18" customHeight="1">
      <c r="A5" s="11" t="s">
        <v>5</v>
      </c>
      <c r="B5" s="12" t="s">
        <v>6</v>
      </c>
      <c r="C5" s="13" t="s">
        <v>7</v>
      </c>
      <c r="D5" s="14" t="s">
        <v>8</v>
      </c>
      <c r="E5" s="15" t="s">
        <v>5</v>
      </c>
      <c r="F5" s="12" t="s">
        <v>6</v>
      </c>
      <c r="G5" s="13" t="s">
        <v>7</v>
      </c>
      <c r="H5" s="14" t="s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s="1" customFormat="1" ht="13.5" customHeight="1">
      <c r="A6" s="16" t="s">
        <v>108</v>
      </c>
      <c r="B6" s="17">
        <f>SUM(B7:B16)</f>
        <v>589294</v>
      </c>
      <c r="C6" s="18"/>
      <c r="D6" s="18">
        <f aca="true" t="shared" si="0" ref="D6:D14">B6+C6</f>
        <v>589294</v>
      </c>
      <c r="E6" s="19" t="s">
        <v>11</v>
      </c>
      <c r="F6" s="20">
        <f aca="true" t="shared" si="1" ref="F6:H6">F7+F14+F17+F19</f>
        <v>589294</v>
      </c>
      <c r="G6" s="20">
        <f t="shared" si="1"/>
        <v>131762</v>
      </c>
      <c r="H6" s="20">
        <f t="shared" si="1"/>
        <v>721056</v>
      </c>
      <c r="I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" customFormat="1" ht="13.5" customHeight="1">
      <c r="A7" s="21" t="s">
        <v>109</v>
      </c>
      <c r="B7" s="22">
        <v>484055</v>
      </c>
      <c r="C7" s="23"/>
      <c r="D7" s="23">
        <f t="shared" si="0"/>
        <v>484055</v>
      </c>
      <c r="E7" s="24" t="s">
        <v>61</v>
      </c>
      <c r="F7" s="25">
        <f>SUM(F8:F13)</f>
        <v>535096</v>
      </c>
      <c r="G7" s="25">
        <f>G8</f>
        <v>41762</v>
      </c>
      <c r="H7" s="25">
        <f aca="true" t="shared" si="2" ref="H7:H20">F7+G7</f>
        <v>576858</v>
      </c>
      <c r="I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" customFormat="1" ht="13.5" customHeight="1">
      <c r="A8" s="21" t="s">
        <v>110</v>
      </c>
      <c r="B8" s="22">
        <v>16000</v>
      </c>
      <c r="C8" s="23"/>
      <c r="D8" s="23">
        <f t="shared" si="0"/>
        <v>16000</v>
      </c>
      <c r="E8" s="24" t="s">
        <v>111</v>
      </c>
      <c r="F8" s="25">
        <v>453055</v>
      </c>
      <c r="G8" s="25">
        <v>41762</v>
      </c>
      <c r="H8" s="25">
        <f t="shared" si="2"/>
        <v>494817</v>
      </c>
      <c r="I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" customFormat="1" ht="13.5" customHeight="1">
      <c r="A9" s="21" t="s">
        <v>112</v>
      </c>
      <c r="B9" s="22">
        <v>5000</v>
      </c>
      <c r="C9" s="23"/>
      <c r="D9" s="23">
        <f t="shared" si="0"/>
        <v>5000</v>
      </c>
      <c r="E9" s="24" t="s">
        <v>113</v>
      </c>
      <c r="F9" s="25"/>
      <c r="G9" s="25">
        <v>41762</v>
      </c>
      <c r="H9" s="25">
        <f t="shared" si="2"/>
        <v>41762</v>
      </c>
      <c r="I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1" customFormat="1" ht="13.5" customHeight="1">
      <c r="A10" s="21" t="s">
        <v>114</v>
      </c>
      <c r="B10" s="22">
        <v>23198</v>
      </c>
      <c r="C10" s="23"/>
      <c r="D10" s="23">
        <f t="shared" si="0"/>
        <v>23198</v>
      </c>
      <c r="E10" s="26" t="s">
        <v>115</v>
      </c>
      <c r="F10" s="25">
        <v>16000</v>
      </c>
      <c r="G10" s="25"/>
      <c r="H10" s="25">
        <f t="shared" si="2"/>
        <v>16000</v>
      </c>
      <c r="I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s="1" customFormat="1" ht="13.5" customHeight="1">
      <c r="A11" s="21" t="s">
        <v>116</v>
      </c>
      <c r="B11" s="22">
        <v>50841</v>
      </c>
      <c r="C11" s="23"/>
      <c r="D11" s="23">
        <f t="shared" si="0"/>
        <v>50841</v>
      </c>
      <c r="E11" s="26" t="s">
        <v>117</v>
      </c>
      <c r="F11" s="25">
        <v>5000</v>
      </c>
      <c r="G11" s="25"/>
      <c r="H11" s="25">
        <f t="shared" si="2"/>
        <v>5000</v>
      </c>
      <c r="I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s="1" customFormat="1" ht="13.5" customHeight="1">
      <c r="A12" s="21" t="s">
        <v>118</v>
      </c>
      <c r="B12" s="22">
        <v>10200</v>
      </c>
      <c r="C12" s="23"/>
      <c r="D12" s="23">
        <f t="shared" si="0"/>
        <v>10200</v>
      </c>
      <c r="E12" s="26" t="s">
        <v>119</v>
      </c>
      <c r="F12" s="25">
        <v>50841</v>
      </c>
      <c r="G12" s="25"/>
      <c r="H12" s="25">
        <f t="shared" si="2"/>
        <v>50841</v>
      </c>
      <c r="I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s="1" customFormat="1" ht="13.5" customHeight="1">
      <c r="A13" s="21"/>
      <c r="B13" s="22"/>
      <c r="C13" s="23"/>
      <c r="D13" s="23"/>
      <c r="E13" s="26" t="s">
        <v>120</v>
      </c>
      <c r="F13" s="25">
        <v>10200</v>
      </c>
      <c r="G13" s="25"/>
      <c r="H13" s="25">
        <f t="shared" si="2"/>
        <v>10200</v>
      </c>
      <c r="I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s="1" customFormat="1" ht="13.5" customHeight="1">
      <c r="A14" s="21"/>
      <c r="B14" s="22"/>
      <c r="C14" s="23"/>
      <c r="D14" s="23"/>
      <c r="E14" s="24" t="s">
        <v>72</v>
      </c>
      <c r="F14" s="25">
        <f>F15</f>
        <v>23198</v>
      </c>
      <c r="G14" s="25">
        <v>40000</v>
      </c>
      <c r="H14" s="25">
        <f t="shared" si="2"/>
        <v>63198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s="1" customFormat="1" ht="13.5" customHeight="1">
      <c r="A15" s="21"/>
      <c r="B15" s="22"/>
      <c r="C15" s="23"/>
      <c r="D15" s="23"/>
      <c r="E15" s="24" t="s">
        <v>121</v>
      </c>
      <c r="F15" s="25">
        <v>23198</v>
      </c>
      <c r="G15" s="25">
        <v>40000</v>
      </c>
      <c r="H15" s="25">
        <f t="shared" si="2"/>
        <v>63198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s="1" customFormat="1" ht="13.5" customHeight="1">
      <c r="A16" s="21"/>
      <c r="B16" s="22"/>
      <c r="C16" s="23"/>
      <c r="D16" s="23"/>
      <c r="E16" s="24" t="s">
        <v>122</v>
      </c>
      <c r="F16" s="25"/>
      <c r="G16" s="25">
        <v>40000</v>
      </c>
      <c r="H16" s="25">
        <f t="shared" si="2"/>
        <v>40000</v>
      </c>
      <c r="I16" s="3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1" customFormat="1" ht="13.5" customHeight="1">
      <c r="A17" s="21"/>
      <c r="B17" s="22"/>
      <c r="C17" s="23"/>
      <c r="D17" s="23"/>
      <c r="E17" s="24" t="s">
        <v>82</v>
      </c>
      <c r="F17" s="25"/>
      <c r="G17" s="25">
        <v>50000</v>
      </c>
      <c r="H17" s="25">
        <f t="shared" si="2"/>
        <v>50000</v>
      </c>
      <c r="I17" s="3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s="1" customFormat="1" ht="13.5" customHeight="1">
      <c r="A18" s="21"/>
      <c r="B18" s="22"/>
      <c r="C18" s="23"/>
      <c r="D18" s="23"/>
      <c r="E18" s="24" t="s">
        <v>123</v>
      </c>
      <c r="F18" s="25"/>
      <c r="G18" s="25">
        <v>50000</v>
      </c>
      <c r="H18" s="25">
        <f t="shared" si="2"/>
        <v>50000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s="1" customFormat="1" ht="13.5" customHeight="1">
      <c r="A19" s="27"/>
      <c r="B19" s="23"/>
      <c r="C19" s="23"/>
      <c r="D19" s="23"/>
      <c r="E19" s="28" t="s">
        <v>83</v>
      </c>
      <c r="F19" s="25">
        <f>F20</f>
        <v>31000</v>
      </c>
      <c r="G19" s="29"/>
      <c r="H19" s="25">
        <f t="shared" si="2"/>
        <v>31000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s="1" customFormat="1" ht="13.5" customHeight="1">
      <c r="A20" s="27"/>
      <c r="B20" s="23"/>
      <c r="C20" s="23"/>
      <c r="D20" s="23"/>
      <c r="E20" s="30" t="s">
        <v>124</v>
      </c>
      <c r="F20" s="25">
        <v>31000</v>
      </c>
      <c r="G20" s="31"/>
      <c r="H20" s="25">
        <f t="shared" si="2"/>
        <v>31000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s="1" customFormat="1" ht="13.5" customHeight="1">
      <c r="A21" s="32" t="s">
        <v>125</v>
      </c>
      <c r="B21" s="18">
        <f>SUM(B7:B16)</f>
        <v>589294</v>
      </c>
      <c r="C21" s="18"/>
      <c r="D21" s="18">
        <f aca="true" t="shared" si="3" ref="D21:D23">B21+C21</f>
        <v>589294</v>
      </c>
      <c r="E21" s="32" t="s">
        <v>126</v>
      </c>
      <c r="F21" s="33">
        <f>F6</f>
        <v>589294</v>
      </c>
      <c r="G21" s="33">
        <f aca="true" t="shared" si="4" ref="F21:H21">G6</f>
        <v>131762</v>
      </c>
      <c r="H21" s="33">
        <f t="shared" si="4"/>
        <v>721056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s="1" customFormat="1" ht="13.5" customHeight="1">
      <c r="A22" s="34" t="s">
        <v>86</v>
      </c>
      <c r="B22" s="18">
        <v>21329</v>
      </c>
      <c r="C22" s="18"/>
      <c r="D22" s="18">
        <f t="shared" si="3"/>
        <v>21329</v>
      </c>
      <c r="E22" s="35" t="s">
        <v>127</v>
      </c>
      <c r="F22" s="33">
        <v>15537</v>
      </c>
      <c r="G22" s="18"/>
      <c r="H22" s="18">
        <f aca="true" t="shared" si="5" ref="H22:H25">F22+G22</f>
        <v>15537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s="1" customFormat="1" ht="13.5" customHeight="1">
      <c r="A23" s="34" t="s">
        <v>128</v>
      </c>
      <c r="B23" s="18">
        <v>35589</v>
      </c>
      <c r="C23" s="18"/>
      <c r="D23" s="18">
        <f t="shared" si="3"/>
        <v>35589</v>
      </c>
      <c r="E23" s="35" t="s">
        <v>129</v>
      </c>
      <c r="F23" s="33">
        <v>5792</v>
      </c>
      <c r="G23" s="36"/>
      <c r="H23" s="18">
        <f t="shared" si="5"/>
        <v>5792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s="1" customFormat="1" ht="13.5" customHeight="1">
      <c r="A24" s="37" t="s">
        <v>130</v>
      </c>
      <c r="B24" s="18"/>
      <c r="C24" s="18"/>
      <c r="D24" s="18"/>
      <c r="E24" s="35" t="s">
        <v>131</v>
      </c>
      <c r="F24" s="18">
        <v>35589</v>
      </c>
      <c r="G24" s="18"/>
      <c r="H24" s="18">
        <f t="shared" si="5"/>
        <v>35589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s="1" customFormat="1" ht="13.5" customHeight="1">
      <c r="A25" s="38" t="s">
        <v>132</v>
      </c>
      <c r="B25" s="18"/>
      <c r="C25" s="18">
        <v>287949</v>
      </c>
      <c r="D25" s="18">
        <f>B25+C25</f>
        <v>287949</v>
      </c>
      <c r="E25" s="38" t="s">
        <v>133</v>
      </c>
      <c r="F25" s="18"/>
      <c r="G25" s="18">
        <v>156187</v>
      </c>
      <c r="H25" s="18">
        <f t="shared" si="5"/>
        <v>156187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s="1" customFormat="1" ht="13.5" customHeight="1">
      <c r="A26" s="32" t="s">
        <v>134</v>
      </c>
      <c r="B26" s="18">
        <f aca="true" t="shared" si="6" ref="B26:H26">B21+B22+B23+B24+B25</f>
        <v>646212</v>
      </c>
      <c r="C26" s="18">
        <f t="shared" si="6"/>
        <v>287949</v>
      </c>
      <c r="D26" s="18">
        <f>B26+C26</f>
        <v>934161</v>
      </c>
      <c r="E26" s="32" t="s">
        <v>135</v>
      </c>
      <c r="F26" s="18">
        <f t="shared" si="6"/>
        <v>646212</v>
      </c>
      <c r="G26" s="18">
        <f t="shared" si="6"/>
        <v>287949</v>
      </c>
      <c r="H26" s="18">
        <f t="shared" si="6"/>
        <v>934161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s="1" customFormat="1" ht="13.5" customHeight="1">
      <c r="A27" s="2"/>
      <c r="B27" s="3"/>
      <c r="C27" s="3"/>
      <c r="D27" s="3"/>
      <c r="E27" s="2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s="1" customFormat="1" ht="13.5" customHeight="1">
      <c r="A28" s="2"/>
      <c r="B28" s="3"/>
      <c r="C28" s="3"/>
      <c r="D28" s="3"/>
      <c r="E28" s="2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s="1" customFormat="1" ht="13.5" customHeight="1">
      <c r="A29" s="2"/>
      <c r="B29" s="3"/>
      <c r="C29" s="3"/>
      <c r="D29" s="3"/>
      <c r="E29" s="2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s="1" customFormat="1" ht="13.5" customHeight="1">
      <c r="A30" s="2"/>
      <c r="B30" s="3"/>
      <c r="C30" s="3"/>
      <c r="D30" s="3"/>
      <c r="E30" s="2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s="1" customFormat="1" ht="13.5" customHeight="1">
      <c r="A31" s="2"/>
      <c r="B31" s="3"/>
      <c r="C31" s="3"/>
      <c r="D31" s="3"/>
      <c r="E31" s="2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s="1" customFormat="1" ht="13.5" customHeight="1">
      <c r="A32" s="2"/>
      <c r="B32" s="3"/>
      <c r="C32" s="3"/>
      <c r="D32" s="3"/>
      <c r="E32" s="2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s="1" customFormat="1" ht="13.5" customHeight="1">
      <c r="A33" s="2"/>
      <c r="B33" s="3"/>
      <c r="C33" s="3"/>
      <c r="D33" s="3"/>
      <c r="E33" s="2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s="1" customFormat="1" ht="13.5" customHeight="1">
      <c r="A34" s="2"/>
      <c r="B34" s="3"/>
      <c r="C34" s="3"/>
      <c r="D34" s="3"/>
      <c r="E34" s="2"/>
      <c r="F34" s="3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s="1" customFormat="1" ht="13.5" customHeight="1">
      <c r="A35" s="2"/>
      <c r="B35" s="3"/>
      <c r="C35" s="3"/>
      <c r="D35" s="3"/>
      <c r="E35" s="2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s="1" customFormat="1" ht="15" customHeight="1">
      <c r="A36" s="2"/>
      <c r="B36" s="3"/>
      <c r="C36" s="3"/>
      <c r="D36" s="3"/>
      <c r="E36" s="2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s="1" customFormat="1" ht="15" customHeight="1">
      <c r="A37" s="2"/>
      <c r="B37" s="3"/>
      <c r="C37" s="3"/>
      <c r="D37" s="3"/>
      <c r="E37" s="2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s="1" customFormat="1" ht="15" customHeight="1">
      <c r="A38" s="2"/>
      <c r="B38" s="3"/>
      <c r="C38" s="3"/>
      <c r="D38" s="3"/>
      <c r="E38" s="2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s="1" customFormat="1" ht="15" customHeight="1">
      <c r="A39" s="2"/>
      <c r="B39" s="3"/>
      <c r="C39" s="3"/>
      <c r="D39" s="3"/>
      <c r="E39" s="2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</row>
    <row r="40" spans="1:248" s="1" customFormat="1" ht="15" customHeight="1">
      <c r="A40" s="2"/>
      <c r="B40" s="3"/>
      <c r="C40" s="3"/>
      <c r="D40" s="3"/>
      <c r="E40" s="2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</row>
    <row r="41" spans="1:248" s="1" customFormat="1" ht="15" customHeight="1">
      <c r="A41" s="2"/>
      <c r="B41" s="3"/>
      <c r="C41" s="3"/>
      <c r="D41" s="3"/>
      <c r="E41" s="2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48" s="1" customFormat="1" ht="15" customHeight="1">
      <c r="A42" s="2"/>
      <c r="B42" s="3"/>
      <c r="C42" s="3"/>
      <c r="D42" s="3"/>
      <c r="E42" s="2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8" s="1" customFormat="1" ht="1.5" customHeight="1">
      <c r="A43" s="2"/>
      <c r="B43" s="3"/>
      <c r="C43" s="3"/>
      <c r="D43" s="3"/>
      <c r="E43" s="2"/>
      <c r="F43" s="3"/>
      <c r="G43" s="3"/>
      <c r="H43" s="3"/>
    </row>
  </sheetData>
  <sheetProtection/>
  <mergeCells count="4">
    <mergeCell ref="A2:H2"/>
    <mergeCell ref="G3:H3"/>
    <mergeCell ref="A4:D4"/>
    <mergeCell ref="E4:H4"/>
  </mergeCells>
  <printOptions horizontalCentered="1"/>
  <pageMargins left="0.71" right="0.71" top="0.59" bottom="0.3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2017-05-09T04:09:00Z</cp:lastPrinted>
  <dcterms:created xsi:type="dcterms:W3CDTF">2006-09-16T00:00:00Z</dcterms:created>
  <dcterms:modified xsi:type="dcterms:W3CDTF">2018-10-18T09:41:25Z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